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210" windowWidth="1836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<sst xmlns="http://schemas.openxmlformats.org/spreadsheetml/2006/main" count="82" uniqueCount="66">
  <si>
    <t xml:space="preserve">Name: </t>
  </si>
  <si>
    <t>Schuljahr</t>
  </si>
  <si>
    <t>Halbjahr</t>
  </si>
  <si>
    <t>Zahl der besoldungswirksamen Stunden</t>
  </si>
  <si>
    <t>Datum</t>
  </si>
  <si>
    <t>Eigene UV</t>
  </si>
  <si>
    <t>A: Korrekturen</t>
  </si>
  <si>
    <t xml:space="preserve">5 - 6 </t>
  </si>
  <si>
    <t>Anzahl der 
Schreiber
Summe aus
 allen Klassen</t>
  </si>
  <si>
    <t>Grundpunkte 
pro Lerngruppe 
mit Arbeit / 
Klausur</t>
  </si>
  <si>
    <t>Korrektur-
punkte</t>
  </si>
  <si>
    <t>1-12 Std.</t>
  </si>
  <si>
    <t>13-18 Std.</t>
  </si>
  <si>
    <t>19-26 Std.</t>
  </si>
  <si>
    <t>+ 2 Pkte</t>
  </si>
  <si>
    <t>+ 4 Pkte</t>
  </si>
  <si>
    <t>+ 8 Pkte</t>
  </si>
  <si>
    <t>+ 12 Pkte</t>
  </si>
  <si>
    <t>+ 16 Pkte</t>
  </si>
  <si>
    <t>Summe</t>
  </si>
  <si>
    <t>Summe aller Punkte</t>
  </si>
  <si>
    <t>1 Pkt je 6 SuS</t>
  </si>
  <si>
    <t>1 Pkt je 5 SuS</t>
  </si>
  <si>
    <t>1 Pkt je 4 SuS</t>
  </si>
  <si>
    <t xml:space="preserve">Gesamt
summe </t>
  </si>
  <si>
    <t>Anzahl der 
Schreiber</t>
  </si>
  <si>
    <t>2. Datei speichern</t>
  </si>
  <si>
    <t>B: Korrekturhäufung</t>
  </si>
  <si>
    <t xml:space="preserve">Grund-
punkte </t>
  </si>
  <si>
    <t>Klasse/ 
Stufe</t>
  </si>
  <si>
    <t xml:space="preserve">7 - 8 </t>
  </si>
  <si>
    <t>Unterschrift:</t>
  </si>
  <si>
    <t>Hinweise zum Ausfüllen der Korrekturentlastungstabelle:</t>
  </si>
  <si>
    <t>Summe der 
Punkte</t>
  </si>
  <si>
    <t>Anzahl der 
Klassen/   Kurse mit Korrektu-   ren</t>
  </si>
  <si>
    <t>EF mit 2 Klausuren</t>
  </si>
  <si>
    <t>EF mit 1 Klausur</t>
  </si>
  <si>
    <t>1 je 4</t>
  </si>
  <si>
    <t>Abi-Zweitkorr. LK</t>
  </si>
  <si>
    <t>Abi-Zweitkorr. GK</t>
  </si>
  <si>
    <t>1 je 5</t>
  </si>
  <si>
    <t>1. Bitte nur grün eingefärbte Fenster ausfüllen</t>
  </si>
  <si>
    <t>25-50</t>
  </si>
  <si>
    <t>75-100</t>
  </si>
  <si>
    <t>50-75</t>
  </si>
  <si>
    <t>100-125</t>
  </si>
  <si>
    <t>125-150</t>
  </si>
  <si>
    <t>150-175</t>
  </si>
  <si>
    <t>&gt;175</t>
  </si>
  <si>
    <t>zu korrigierende</t>
  </si>
  <si>
    <t>Schüler/-innen</t>
  </si>
  <si>
    <t>1 Pkt je 3 SuS</t>
  </si>
  <si>
    <t>1 Pkt je 2,5 SuS</t>
  </si>
  <si>
    <t>1 Pkt je 2 SuS</t>
  </si>
  <si>
    <t>1 je 2,5</t>
  </si>
  <si>
    <t>1 je 2</t>
  </si>
  <si>
    <t>3. Ausdrucken und Richtigkeit mit der Unterschrift bestätigen</t>
  </si>
  <si>
    <t>Q1 GK</t>
  </si>
  <si>
    <t>Q1 LK</t>
  </si>
  <si>
    <t>Q2 GK 1.Hj</t>
  </si>
  <si>
    <t>Q2 LK 1.Hj</t>
  </si>
  <si>
    <t>Vorabiklausur GK</t>
  </si>
  <si>
    <t>Vorabiklausur LK</t>
  </si>
  <si>
    <t>(*)</t>
  </si>
  <si>
    <t>(*) Anzahl dieser Schreiber zählt für die Summe nur halb.      (*)</t>
  </si>
  <si>
    <t>2014/2015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</si>
</sst>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5" fillId="34" borderId="0" xfId="0" applyFont="1" applyFill="1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10" xfId="0" applyFill="1" applyBorder="1" applyAlignment="1" quotePrefix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SheetLayoutView="100" zoomScalePageLayoutView="0" workbookViewId="0" topLeftCell="A8">
      <selection activeCell="E22" sqref="E22"/>
    </sheetView>
  </sheetViews>
  <sheetFormatPr defaultColWidth="11.421875" defaultRowHeight="12.75"/>
  <cols>
    <col min="1" max="1" width="11.00390625" style="0" customWidth="1"/>
    <col min="2" max="2" width="12.8515625" style="0" customWidth="1"/>
    <col min="3" max="3" width="17.57421875" style="0" customWidth="1"/>
    <col min="4" max="4" width="10.8515625" style="0" bestFit="1" customWidth="1"/>
    <col min="5" max="5" width="11.7109375" style="0" bestFit="1" customWidth="1"/>
    <col min="6" max="6" width="12.7109375" style="0" customWidth="1"/>
    <col min="7" max="7" width="13.57421875" style="0" bestFit="1" customWidth="1"/>
    <col min="8" max="8" width="8.00390625" style="0" customWidth="1"/>
    <col min="9" max="9" width="7.28125" style="0" customWidth="1"/>
    <col min="10" max="10" width="8.00390625" style="0" customWidth="1"/>
    <col min="11" max="11" width="9.140625" style="0" customWidth="1"/>
    <col min="12" max="12" width="9.28125" style="0" customWidth="1"/>
    <col min="13" max="13" width="8.28125" style="0" customWidth="1"/>
  </cols>
  <sheetData>
    <row r="1" ht="18">
      <c r="A1" s="15" t="s">
        <v>32</v>
      </c>
    </row>
    <row r="2" ht="18">
      <c r="A2" s="16" t="s">
        <v>41</v>
      </c>
    </row>
    <row r="3" ht="18">
      <c r="A3" s="16" t="s">
        <v>26</v>
      </c>
    </row>
    <row r="4" ht="18">
      <c r="A4" s="16" t="s">
        <v>56</v>
      </c>
    </row>
    <row r="6" spans="1:8" ht="12.75">
      <c r="A6" s="1" t="s">
        <v>0</v>
      </c>
      <c r="B6" s="11"/>
      <c r="C6" s="11"/>
      <c r="E6" s="1" t="s">
        <v>1</v>
      </c>
      <c r="F6" s="2" t="s">
        <v>65</v>
      </c>
      <c r="G6" s="1" t="s">
        <v>2</v>
      </c>
      <c r="H6" s="2">
        <v>1</v>
      </c>
    </row>
    <row r="8" spans="1:7" ht="12.75">
      <c r="A8" s="1" t="s">
        <v>3</v>
      </c>
      <c r="D8" s="14"/>
      <c r="F8" s="1" t="s">
        <v>4</v>
      </c>
      <c r="G8" s="13"/>
    </row>
    <row r="9" ht="12.75">
      <c r="F9" s="9"/>
    </row>
    <row r="10" spans="1:13" ht="12.75">
      <c r="A10" s="8" t="s">
        <v>5</v>
      </c>
      <c r="B10" s="12"/>
      <c r="C10" s="12"/>
      <c r="D10" s="12"/>
      <c r="E10" s="12"/>
      <c r="F10" s="23"/>
      <c r="G10" s="12"/>
      <c r="H10" s="12"/>
      <c r="I10" s="12"/>
      <c r="J10" s="12"/>
      <c r="K10" s="12"/>
      <c r="L10" s="12"/>
      <c r="M10" s="12"/>
    </row>
    <row r="11" spans="1:13" ht="25.5">
      <c r="A11" s="4" t="s">
        <v>25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ht="12.75">
      <c r="A12" s="1"/>
    </row>
    <row r="13" spans="1:10" ht="64.5">
      <c r="A13" s="18" t="s">
        <v>6</v>
      </c>
      <c r="C13" s="4" t="s">
        <v>29</v>
      </c>
      <c r="D13" s="4" t="s">
        <v>34</v>
      </c>
      <c r="E13" s="4" t="s">
        <v>8</v>
      </c>
      <c r="F13" s="4" t="s">
        <v>9</v>
      </c>
      <c r="G13" s="5" t="s">
        <v>10</v>
      </c>
      <c r="H13" s="4" t="s">
        <v>33</v>
      </c>
      <c r="I13" s="4" t="s">
        <v>28</v>
      </c>
      <c r="J13" s="4" t="s">
        <v>24</v>
      </c>
    </row>
    <row r="14" spans="3:10" ht="12.75">
      <c r="C14" s="6" t="s">
        <v>7</v>
      </c>
      <c r="D14" s="12"/>
      <c r="E14" s="12"/>
      <c r="F14" s="7">
        <v>1</v>
      </c>
      <c r="G14" s="8" t="s">
        <v>22</v>
      </c>
      <c r="H14" s="10">
        <f>ROUND(E14/5,1)</f>
        <v>0</v>
      </c>
      <c r="I14" s="10">
        <f>D14*F14</f>
        <v>0</v>
      </c>
      <c r="J14" s="10">
        <f>SUM(H14:I14)</f>
        <v>0</v>
      </c>
    </row>
    <row r="15" spans="3:10" ht="12.75">
      <c r="C15" s="6" t="s">
        <v>30</v>
      </c>
      <c r="D15" s="12"/>
      <c r="E15" s="12"/>
      <c r="F15" s="7">
        <v>1</v>
      </c>
      <c r="G15" s="8" t="s">
        <v>23</v>
      </c>
      <c r="H15" s="10">
        <f>ROUND(E15/4,1)</f>
        <v>0</v>
      </c>
      <c r="I15" s="10">
        <f aca="true" t="shared" si="0" ref="I15:I26">D15*F15</f>
        <v>0</v>
      </c>
      <c r="J15" s="10">
        <f aca="true" t="shared" si="1" ref="J15:J26">SUM(H15:I15)</f>
        <v>0</v>
      </c>
    </row>
    <row r="16" spans="3:10" ht="12.75">
      <c r="C16" s="7">
        <v>9</v>
      </c>
      <c r="D16" s="12"/>
      <c r="E16" s="12"/>
      <c r="F16" s="7">
        <v>2</v>
      </c>
      <c r="G16" s="8" t="s">
        <v>23</v>
      </c>
      <c r="H16" s="10">
        <f>ROUND(E16/4,1)</f>
        <v>0</v>
      </c>
      <c r="I16" s="10">
        <f t="shared" si="0"/>
        <v>0</v>
      </c>
      <c r="J16" s="10">
        <f t="shared" si="1"/>
        <v>0</v>
      </c>
    </row>
    <row r="17" spans="3:10" ht="12.75">
      <c r="C17" s="7" t="s">
        <v>35</v>
      </c>
      <c r="D17" s="12"/>
      <c r="E17" s="12"/>
      <c r="F17" s="7">
        <v>2</v>
      </c>
      <c r="G17" s="8" t="s">
        <v>51</v>
      </c>
      <c r="H17" s="10">
        <f>ROUND(E17/3,1)</f>
        <v>0</v>
      </c>
      <c r="I17" s="10">
        <f t="shared" si="0"/>
        <v>0</v>
      </c>
      <c r="J17" s="10">
        <f t="shared" si="1"/>
        <v>0</v>
      </c>
    </row>
    <row r="18" spans="2:11" ht="12.75">
      <c r="B18" s="32" t="s">
        <v>63</v>
      </c>
      <c r="C18" s="7" t="s">
        <v>36</v>
      </c>
      <c r="D18" s="12"/>
      <c r="E18" s="12"/>
      <c r="F18" s="7">
        <v>1</v>
      </c>
      <c r="G18" s="8" t="s">
        <v>21</v>
      </c>
      <c r="H18" s="10">
        <f>ROUND(E18/6,1)</f>
        <v>0</v>
      </c>
      <c r="I18" s="10">
        <f t="shared" si="0"/>
        <v>0</v>
      </c>
      <c r="J18" s="10">
        <f t="shared" si="1"/>
        <v>0</v>
      </c>
      <c r="K18" s="32"/>
    </row>
    <row r="19" spans="3:10" ht="12.75">
      <c r="C19" s="6" t="s">
        <v>57</v>
      </c>
      <c r="D19" s="12"/>
      <c r="E19" s="12"/>
      <c r="F19" s="7">
        <v>2</v>
      </c>
      <c r="G19" s="8" t="s">
        <v>52</v>
      </c>
      <c r="H19" s="10">
        <f>ROUND(E19/2.5,1)</f>
        <v>0</v>
      </c>
      <c r="I19" s="10">
        <f t="shared" si="0"/>
        <v>0</v>
      </c>
      <c r="J19" s="10">
        <f t="shared" si="1"/>
        <v>0</v>
      </c>
    </row>
    <row r="20" spans="3:10" ht="12.75">
      <c r="C20" s="6" t="s">
        <v>58</v>
      </c>
      <c r="D20" s="12"/>
      <c r="E20" s="12"/>
      <c r="F20" s="7">
        <v>2</v>
      </c>
      <c r="G20" s="8" t="s">
        <v>53</v>
      </c>
      <c r="H20" s="10">
        <f>ROUND(E20/2,1)</f>
        <v>0</v>
      </c>
      <c r="I20" s="10">
        <f t="shared" si="0"/>
        <v>0</v>
      </c>
      <c r="J20" s="10">
        <f t="shared" si="1"/>
        <v>0</v>
      </c>
    </row>
    <row r="21" spans="2:11" ht="12.75">
      <c r="B21" s="35"/>
      <c r="C21" s="31" t="s">
        <v>59</v>
      </c>
      <c r="D21" s="37"/>
      <c r="E21" s="12"/>
      <c r="F21" s="7">
        <v>2</v>
      </c>
      <c r="G21" s="8" t="s">
        <v>54</v>
      </c>
      <c r="H21" s="10">
        <f>ROUND(E21/2.5,1)</f>
        <v>0</v>
      </c>
      <c r="I21" s="10">
        <f t="shared" si="0"/>
        <v>0</v>
      </c>
      <c r="J21" s="10">
        <f t="shared" si="1"/>
        <v>0</v>
      </c>
      <c r="K21" s="32"/>
    </row>
    <row r="22" spans="2:11" ht="12.75">
      <c r="B22" s="35"/>
      <c r="C22" s="31" t="s">
        <v>60</v>
      </c>
      <c r="D22" s="12"/>
      <c r="E22" s="12"/>
      <c r="F22" s="7">
        <v>2</v>
      </c>
      <c r="G22" s="8" t="s">
        <v>55</v>
      </c>
      <c r="H22" s="10">
        <f>ROUND(E22/2,1)</f>
        <v>0</v>
      </c>
      <c r="I22" s="10">
        <f t="shared" si="0"/>
        <v>0</v>
      </c>
      <c r="J22" s="10">
        <f t="shared" si="1"/>
        <v>0</v>
      </c>
      <c r="K22" s="32"/>
    </row>
    <row r="23" spans="2:11" ht="12.75">
      <c r="B23" s="32" t="s">
        <v>63</v>
      </c>
      <c r="C23" s="6" t="s">
        <v>61</v>
      </c>
      <c r="D23" s="12"/>
      <c r="E23" s="12"/>
      <c r="F23" s="7">
        <v>2</v>
      </c>
      <c r="G23" s="8" t="s">
        <v>40</v>
      </c>
      <c r="H23" s="10">
        <f>ROUND(E23/5,1)</f>
        <v>0</v>
      </c>
      <c r="I23" s="10">
        <f t="shared" si="0"/>
        <v>0</v>
      </c>
      <c r="J23" s="10">
        <f t="shared" si="1"/>
        <v>0</v>
      </c>
      <c r="K23" s="32"/>
    </row>
    <row r="24" spans="2:11" ht="12.75">
      <c r="B24" s="32" t="s">
        <v>63</v>
      </c>
      <c r="C24" s="6" t="s">
        <v>62</v>
      </c>
      <c r="D24" s="12"/>
      <c r="E24" s="12"/>
      <c r="F24" s="7">
        <v>2</v>
      </c>
      <c r="G24" s="8" t="s">
        <v>37</v>
      </c>
      <c r="H24" s="10">
        <f>ROUND(E24/4,1)</f>
        <v>0</v>
      </c>
      <c r="I24" s="10">
        <f t="shared" si="0"/>
        <v>0</v>
      </c>
      <c r="J24" s="10">
        <f t="shared" si="1"/>
        <v>0</v>
      </c>
      <c r="K24" s="32"/>
    </row>
    <row r="25" spans="2:11" ht="12.75">
      <c r="B25" s="32" t="s">
        <v>63</v>
      </c>
      <c r="C25" s="6" t="s">
        <v>39</v>
      </c>
      <c r="D25" s="12"/>
      <c r="E25" s="12"/>
      <c r="F25" s="7">
        <v>0</v>
      </c>
      <c r="G25" s="8" t="s">
        <v>40</v>
      </c>
      <c r="H25" s="10">
        <f>ROUND(E25/5,1)</f>
        <v>0</v>
      </c>
      <c r="I25" s="10">
        <f t="shared" si="0"/>
        <v>0</v>
      </c>
      <c r="J25" s="10">
        <f t="shared" si="1"/>
        <v>0</v>
      </c>
      <c r="K25" s="32"/>
    </row>
    <row r="26" spans="2:11" ht="12.75">
      <c r="B26" s="32" t="s">
        <v>63</v>
      </c>
      <c r="C26" s="6" t="s">
        <v>38</v>
      </c>
      <c r="D26" s="12"/>
      <c r="E26" s="12"/>
      <c r="F26" s="7">
        <v>0</v>
      </c>
      <c r="G26" s="8" t="s">
        <v>37</v>
      </c>
      <c r="H26" s="10">
        <f>ROUND(E26/4,1)</f>
        <v>0</v>
      </c>
      <c r="I26" s="10">
        <f t="shared" si="0"/>
        <v>0</v>
      </c>
      <c r="J26" s="10">
        <f t="shared" si="1"/>
        <v>0</v>
      </c>
      <c r="K26" s="32"/>
    </row>
    <row r="27" spans="3:10" ht="12.75">
      <c r="C27" s="17" t="s">
        <v>19</v>
      </c>
      <c r="D27" s="3"/>
      <c r="E27" s="19">
        <f>SUM(E14:E26)-(E18+E23+E24+E25+E26)/2</f>
        <v>0</v>
      </c>
      <c r="F27" s="19"/>
      <c r="G27" s="19"/>
      <c r="H27" s="19"/>
      <c r="I27" s="19"/>
      <c r="J27" s="19">
        <f>SUM(J14:J26)</f>
        <v>0</v>
      </c>
    </row>
    <row r="28" spans="2:7" ht="12.75">
      <c r="B28" s="32" t="s">
        <v>64</v>
      </c>
      <c r="D28" s="33"/>
      <c r="E28" s="36"/>
      <c r="F28" s="34"/>
      <c r="G28" s="30"/>
    </row>
    <row r="29" spans="4:7" ht="12.75">
      <c r="D29" s="33"/>
      <c r="E29" s="30"/>
      <c r="F29" s="34"/>
      <c r="G29" s="30"/>
    </row>
    <row r="30" spans="1:12" ht="15.75">
      <c r="A30" s="18" t="s">
        <v>27</v>
      </c>
      <c r="C30" s="25" t="s">
        <v>11</v>
      </c>
      <c r="D30" s="25" t="s">
        <v>12</v>
      </c>
      <c r="E30" s="25" t="s">
        <v>13</v>
      </c>
      <c r="F30" s="26"/>
      <c r="G30" s="25" t="s">
        <v>19</v>
      </c>
      <c r="I30" s="20" t="s">
        <v>20</v>
      </c>
      <c r="J30" s="21"/>
      <c r="K30" s="21"/>
      <c r="L30" s="22">
        <f>SUM(J27,G31:G35)</f>
        <v>0</v>
      </c>
    </row>
    <row r="31" spans="3:7" ht="12.75">
      <c r="C31" s="27" t="s">
        <v>42</v>
      </c>
      <c r="D31" s="27" t="s">
        <v>44</v>
      </c>
      <c r="E31" s="27" t="s">
        <v>43</v>
      </c>
      <c r="F31" s="28" t="s">
        <v>14</v>
      </c>
      <c r="G31" s="29">
        <f>IF(AND(D$8&lt;13,E$27&gt;=25,E$27&lt;50),2,IF(AND(D$8&gt;12,D$8&lt;19,E$27&gt;=50,E$27&lt;75),2,IF(AND(D$8&gt;18,D$8&lt;27,E$27&gt;=75,E$27&lt;100),2,0)))</f>
        <v>0</v>
      </c>
    </row>
    <row r="32" spans="1:7" ht="12.75">
      <c r="A32" s="32" t="s">
        <v>49</v>
      </c>
      <c r="C32" s="27" t="s">
        <v>44</v>
      </c>
      <c r="D32" s="27" t="s">
        <v>43</v>
      </c>
      <c r="E32" s="27" t="s">
        <v>45</v>
      </c>
      <c r="F32" s="28" t="s">
        <v>15</v>
      </c>
      <c r="G32" s="29">
        <f>IF(AND(D$8&lt;13,E$27&gt;=50,E$27&lt;75),4,IF(AND(D$8&gt;12,D$8&lt;19,E$27&gt;=75,E$27&lt;100),4,IF(AND(D$8&gt;18,D$8&lt;27,E$27&gt;=100,E$27&lt;125),4,0)))</f>
        <v>0</v>
      </c>
    </row>
    <row r="33" spans="1:9" ht="15.75">
      <c r="A33" s="32" t="s">
        <v>50</v>
      </c>
      <c r="C33" s="27" t="s">
        <v>43</v>
      </c>
      <c r="D33" s="27" t="s">
        <v>45</v>
      </c>
      <c r="E33" s="27" t="s">
        <v>46</v>
      </c>
      <c r="F33" s="28" t="s">
        <v>16</v>
      </c>
      <c r="G33" s="29">
        <f>IF(AND(D$8&lt;13,E$27&gt;=75,E$27&lt;100),8,IF(AND(D$8&gt;12,D$8&lt;19,E$27&gt;=100,E$27&lt;125),8,IF(AND(D$8&gt;18,D$8&lt;27,E$27&gt;=125,E$27&lt;150),8,0)))</f>
        <v>0</v>
      </c>
      <c r="I33" s="24" t="s">
        <v>31</v>
      </c>
    </row>
    <row r="34" spans="3:9" ht="15.75">
      <c r="C34" s="27" t="s">
        <v>45</v>
      </c>
      <c r="D34" s="27" t="s">
        <v>46</v>
      </c>
      <c r="E34" s="27" t="s">
        <v>47</v>
      </c>
      <c r="F34" s="28" t="s">
        <v>17</v>
      </c>
      <c r="G34" s="29">
        <f>IF(AND(D$8&lt;13,E$27&gt;=100,E$27&lt;125),12,IF(AND(D$8&gt;12,D$8&lt;19,E$27&gt;=125,E$27&lt;150),12,IF(AND(D$8&gt;18,D$8&lt;27,E$27&gt;=150,E$27&lt;175),12,0)))</f>
        <v>0</v>
      </c>
      <c r="I34" s="24"/>
    </row>
    <row r="35" spans="3:9" ht="15.75">
      <c r="C35" s="27" t="s">
        <v>46</v>
      </c>
      <c r="D35" s="27" t="s">
        <v>47</v>
      </c>
      <c r="E35" s="27" t="s">
        <v>48</v>
      </c>
      <c r="F35" s="28" t="s">
        <v>18</v>
      </c>
      <c r="G35" s="29">
        <f>IF(AND(D$8&lt;13,E$27&gt;=125,E$27&lt;150),16,IF(AND(D$8&gt;12,D$8&lt;19,E$27&gt;=150,E$27&lt;175),16,IF(AND(D$8&gt;18,D$8&lt;27,E$27&gt;=175),16,0)))</f>
        <v>0</v>
      </c>
      <c r="I35" s="24"/>
    </row>
    <row r="36" ht="15.75">
      <c r="I36" s="24"/>
    </row>
    <row r="37" ht="15.75">
      <c r="I37" s="24"/>
    </row>
    <row r="43" ht="12" customHeight="1"/>
  </sheetData>
  <sheetProtection/>
  <protectedRanges>
    <protectedRange sqref="B6:C6 D8 G8 B10:M11 D14:E14 E30 E15:E20 D15:D26" name="Bereich1"/>
  </protectedRanges>
  <printOptions/>
  <pageMargins left="0.25" right="0.25" top="0.75" bottom="0.75" header="0.3" footer="0.3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2014-12-30T22:34:50Z</dcterms:created>
  <dcterms:modified xsi:type="dcterms:W3CDTF">2014-12-30T22:36:07Z</dcterms:modified>
  <cp:category/>
  <cp:version/>
  <cp:contentType/>
  <cp:contentStatus/>
</cp:coreProperties>
</file>